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Cocorna_III\02_Info_calculos_Patricia\Anexos\Anexo2. Con_Proyecto\Anexo2.2_DescargaFondo\"/>
    </mc:Choice>
  </mc:AlternateContent>
  <xr:revisionPtr revIDLastSave="0" documentId="13_ncr:1_{B18E2B8F-AAB0-4D75-A579-417EC283D946}" xr6:coauthVersionLast="47" xr6:coauthVersionMax="47" xr10:uidLastSave="{00000000-0000-0000-0000-000000000000}"/>
  <bookViews>
    <workbookView xWindow="735" yWindow="735" windowWidth="15090" windowHeight="14670" xr2:uid="{CE45C566-1306-49CE-A789-3F7022CBC9EE}"/>
  </bookViews>
  <sheets>
    <sheet name="pondaje_descarga_fond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" i="3" l="1"/>
  <c r="I22" i="3" s="1"/>
  <c r="H20" i="3"/>
  <c r="I20" i="3" s="1"/>
  <c r="H19" i="3"/>
  <c r="I19" i="3" s="1"/>
  <c r="C8" i="3"/>
  <c r="B7" i="3"/>
  <c r="B6" i="3"/>
  <c r="H21" i="3" s="1"/>
  <c r="I21" i="3" s="1"/>
  <c r="B5" i="3"/>
  <c r="B4" i="3"/>
  <c r="I23" i="3" l="1"/>
  <c r="C13" i="3" l="1"/>
  <c r="A13" i="3"/>
  <c r="A16" i="3" s="1"/>
  <c r="A17" i="3" s="1"/>
  <c r="A18" i="3" s="1"/>
  <c r="A19" i="3" l="1"/>
  <c r="A23" i="3" s="1"/>
  <c r="A20" i="3"/>
  <c r="A24" i="3" s="1"/>
  <c r="A21" i="3"/>
  <c r="A25" i="3" s="1"/>
  <c r="A15" i="3"/>
  <c r="A22" i="3"/>
  <c r="A26" i="3" s="1"/>
</calcChain>
</file>

<file path=xl/sharedStrings.xml><?xml version="1.0" encoding="utf-8"?>
<sst xmlns="http://schemas.openxmlformats.org/spreadsheetml/2006/main" count="56" uniqueCount="50">
  <si>
    <t>Tipo</t>
  </si>
  <si>
    <t>Pi (%)</t>
  </si>
  <si>
    <t>arcillas</t>
  </si>
  <si>
    <t xml:space="preserve">limos </t>
  </si>
  <si>
    <t>arenas</t>
  </si>
  <si>
    <t>gravas muy finas</t>
  </si>
  <si>
    <r>
      <rPr>
        <sz val="10"/>
        <color theme="1"/>
        <rFont val="Calibri"/>
        <family val="2"/>
      </rPr>
      <t>∑P</t>
    </r>
    <r>
      <rPr>
        <sz val="10"/>
        <color theme="1"/>
        <rFont val="Arial"/>
        <family val="2"/>
      </rPr>
      <t>i=</t>
    </r>
  </si>
  <si>
    <t>Valor</t>
  </si>
  <si>
    <t>Unidades/detalles</t>
  </si>
  <si>
    <t>Notas/operación</t>
  </si>
  <si>
    <t>A*F/1000</t>
  </si>
  <si>
    <t>1-(A/2650)</t>
  </si>
  <si>
    <t>D*B</t>
  </si>
  <si>
    <t>B-E</t>
  </si>
  <si>
    <t>Di</t>
  </si>
  <si>
    <t>Und.</t>
  </si>
  <si>
    <t>pi</t>
  </si>
  <si>
    <t>Di*pi</t>
  </si>
  <si>
    <t>kg/m3</t>
  </si>
  <si>
    <t>limos</t>
  </si>
  <si>
    <t>gravas</t>
  </si>
  <si>
    <r>
      <rPr>
        <sz val="10"/>
        <color theme="1"/>
        <rFont val="Calibri"/>
        <family val="2"/>
      </rPr>
      <t>∑</t>
    </r>
    <r>
      <rPr>
        <sz val="10"/>
        <color theme="1"/>
        <rFont val="Arial"/>
        <family val="2"/>
      </rPr>
      <t>Di*pi</t>
    </r>
  </si>
  <si>
    <r>
      <t>kg/m</t>
    </r>
    <r>
      <rPr>
        <vertAlign val="superscript"/>
        <sz val="10"/>
        <color theme="1"/>
        <rFont val="Arial"/>
        <family val="2"/>
      </rPr>
      <t>3</t>
    </r>
  </si>
  <si>
    <t>Pi</t>
  </si>
  <si>
    <t>Tabla B. Peso específico seco de depósitos de sedimento por rango granulométrico y promedio para la mezla de sedimento depositado según Wu y Wang (2006) en Julien (2010)</t>
  </si>
  <si>
    <t>F*(% arcillas Tabla A)</t>
  </si>
  <si>
    <t>F*(% limos Tabla A)</t>
  </si>
  <si>
    <t>F*(% arenas Tabla A)</t>
  </si>
  <si>
    <t>F*(% gravas Tabla A)</t>
  </si>
  <si>
    <t>G*(Di arcillas Tabla B)</t>
  </si>
  <si>
    <t>G*(Di limos Tabla B)</t>
  </si>
  <si>
    <t>G*(Di arenas Tabla B)</t>
  </si>
  <si>
    <t>G*(Di gravas Tabla B)</t>
  </si>
  <si>
    <t>Tabla C. Cálculo volúmes y peso de las fracciones de sedimento atrapadas en la brecha del pondaje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</si>
  <si>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cuña flushing)      </t>
    </r>
    <r>
      <rPr>
        <b/>
        <sz val="10"/>
        <color theme="1"/>
        <rFont val="Arial"/>
        <family val="2"/>
      </rPr>
      <t xml:space="preserve"> ( B)</t>
    </r>
  </si>
  <si>
    <t>Cuña estimada por geometría y topografía</t>
  </si>
  <si>
    <r>
      <t>kg/m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(masa específica seca mezcla en la brecha) </t>
    </r>
    <r>
      <rPr>
        <b/>
        <sz val="10"/>
        <color theme="1"/>
        <rFont val="Arial"/>
        <family val="2"/>
      </rPr>
      <t>(A)</t>
    </r>
  </si>
  <si>
    <r>
      <t xml:space="preserve">Ton. (peso seco del sedimento en la brecha) </t>
    </r>
    <r>
      <rPr>
        <b/>
        <sz val="10"/>
        <color theme="1"/>
        <rFont val="Arial"/>
        <family val="2"/>
      </rPr>
      <t>( C)</t>
    </r>
  </si>
  <si>
    <r>
      <t xml:space="preserve">Porosidad de la mezcla de sedimento en la brecha </t>
    </r>
    <r>
      <rPr>
        <b/>
        <sz val="10"/>
        <color theme="1"/>
        <rFont val="Arial"/>
        <family val="2"/>
      </rPr>
      <t>(D)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</si>
  <si>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de vacíos en la brecha)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 E)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</si>
  <si>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de sedimento en la brecha)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</si>
  <si>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(arcillas en la brecha)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(G)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</si>
  <si>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(limos en la brecha) </t>
    </r>
    <r>
      <rPr>
        <b/>
        <sz val="10"/>
        <color theme="1"/>
        <rFont val="Arial"/>
        <family val="2"/>
      </rPr>
      <t>(H)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</si>
  <si>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(arenas en la brecha)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(I)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</si>
  <si>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(gravas en la brecha)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(J)</t>
    </r>
  </si>
  <si>
    <t>Ton. (arcillas en la brecha)</t>
  </si>
  <si>
    <t xml:space="preserve">Ton. (limos en la brecha) </t>
  </si>
  <si>
    <t>Ton. (arenas en la brecha)</t>
  </si>
  <si>
    <t>Ton. (gravas en la brecha)</t>
  </si>
  <si>
    <t>Tabla A. Resumen representación porcentual fracciones de sedimento atrapado en la brecha (método de Mery,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</si>
</sst>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/>
      <diagonal/>
    </border>
    <border>
      <left style="medium">
        <color rgb="FFC5E0B3"/>
      </left>
      <right style="medium">
        <color rgb="FFC5E0B3"/>
      </right>
      <top style="medium">
        <color rgb="FFC5E0B3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0" xfId="0" applyFont="1" applyFill="1"/>
    <xf numFmtId="2" fontId="1" fillId="0" borderId="0" xfId="0" applyNumberFormat="1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2" fontId="1" fillId="0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464DD-383A-4EC5-B25A-C98CBB20D266}">
  <sheetPr codeName="Hoja2"/>
  <dimension ref="A2:O28"/>
  <sheetViews>
    <sheetView tabSelected="1" workbookViewId="0">
      <selection activeCell="E7" sqref="E7"/>
    </sheetView>
  </sheetViews>
  <sheetFormatPr baseColWidth="10" defaultColWidth="9.140625" defaultRowHeight="12.75" x14ac:dyDescent="0.2"/>
  <cols>
    <col min="1" max="1" width="19.42578125" style="3" bestFit="1" customWidth="1"/>
    <col min="2" max="2" width="27.5703125" style="3" customWidth="1"/>
    <col min="3" max="3" width="19.7109375" style="3" customWidth="1"/>
    <col min="4" max="4" width="14" style="3" customWidth="1"/>
    <col min="5" max="5" width="17.85546875" style="3" customWidth="1"/>
    <col min="6" max="14" width="11.5703125" style="3" customWidth="1"/>
    <col min="15" max="15" width="32.140625" style="3" customWidth="1"/>
    <col min="16" max="17" width="11.5703125" style="3" customWidth="1"/>
    <col min="18" max="18" width="9.140625" style="3"/>
    <col min="19" max="21" width="13.42578125" style="3" customWidth="1"/>
    <col min="22" max="22" width="12.28515625" style="3" customWidth="1"/>
    <col min="23" max="23" width="11.42578125" style="3" customWidth="1"/>
    <col min="24" max="24" width="9.28515625" style="3" bestFit="1" customWidth="1"/>
    <col min="25" max="25" width="12" style="3" customWidth="1"/>
    <col min="26" max="26" width="16.42578125" style="3" customWidth="1"/>
    <col min="27" max="27" width="16" style="3" customWidth="1"/>
    <col min="28" max="28" width="7.42578125" style="3" customWidth="1"/>
    <col min="29" max="29" width="7.140625" style="3" bestFit="1" customWidth="1"/>
    <col min="30" max="30" width="6.42578125" style="3" customWidth="1"/>
    <col min="31" max="31" width="11.7109375" style="3" bestFit="1" customWidth="1"/>
    <col min="32" max="16384" width="9.140625" style="3"/>
  </cols>
  <sheetData>
    <row r="2" spans="1:6" x14ac:dyDescent="0.2">
      <c r="A2" s="18" t="s">
        <v>49</v>
      </c>
      <c r="B2" s="1"/>
      <c r="C2" s="2"/>
      <c r="D2" s="2"/>
    </row>
    <row r="3" spans="1:6" ht="13.5" thickBot="1" x14ac:dyDescent="0.25">
      <c r="A3" s="4" t="s">
        <v>0</v>
      </c>
      <c r="B3" s="4" t="s">
        <v>23</v>
      </c>
      <c r="C3" s="4" t="s">
        <v>1</v>
      </c>
      <c r="D3" s="2"/>
    </row>
    <row r="4" spans="1:6" ht="15.75" thickBot="1" x14ac:dyDescent="0.3">
      <c r="A4" s="5" t="s">
        <v>2</v>
      </c>
      <c r="B4" s="6">
        <f>+C4</f>
        <v>0</v>
      </c>
      <c r="C4" s="17">
        <v>0</v>
      </c>
      <c r="D4" s="7"/>
      <c r="E4" s="8"/>
      <c r="F4"/>
    </row>
    <row r="5" spans="1:6" ht="15.75" thickBot="1" x14ac:dyDescent="0.3">
      <c r="A5" s="5" t="s">
        <v>3</v>
      </c>
      <c r="B5" s="6">
        <f t="shared" ref="B5:B7" si="0">+C5</f>
        <v>3.49E-2</v>
      </c>
      <c r="C5" s="17">
        <v>3.49E-2</v>
      </c>
      <c r="D5" s="7"/>
      <c r="E5"/>
      <c r="F5"/>
    </row>
    <row r="6" spans="1:6" ht="15.75" thickBot="1" x14ac:dyDescent="0.3">
      <c r="A6" s="5" t="s">
        <v>4</v>
      </c>
      <c r="B6" s="6">
        <f t="shared" si="0"/>
        <v>0.75109999999999999</v>
      </c>
      <c r="C6" s="17">
        <v>0.75109999999999999</v>
      </c>
      <c r="D6" s="7"/>
      <c r="E6"/>
      <c r="F6"/>
    </row>
    <row r="7" spans="1:6" ht="15.75" thickBot="1" x14ac:dyDescent="0.3">
      <c r="A7" s="5" t="s">
        <v>5</v>
      </c>
      <c r="B7" s="6">
        <f t="shared" si="0"/>
        <v>0.214</v>
      </c>
      <c r="C7" s="17">
        <v>0.214</v>
      </c>
      <c r="D7" s="7"/>
      <c r="E7"/>
      <c r="F7"/>
    </row>
    <row r="8" spans="1:6" ht="15.75" thickBot="1" x14ac:dyDescent="0.3">
      <c r="A8"/>
      <c r="B8" s="9" t="s">
        <v>6</v>
      </c>
      <c r="C8" s="16">
        <f>+SUM(C4:C7)</f>
        <v>1</v>
      </c>
      <c r="D8"/>
      <c r="E8"/>
      <c r="F8"/>
    </row>
    <row r="9" spans="1:6" ht="15" x14ac:dyDescent="0.25">
      <c r="A9"/>
      <c r="B9" s="9"/>
      <c r="C9" s="15"/>
      <c r="D9"/>
      <c r="E9"/>
      <c r="F9"/>
    </row>
    <row r="10" spans="1:6" ht="15" x14ac:dyDescent="0.25">
      <c r="A10"/>
      <c r="B10" s="9"/>
      <c r="C10" s="15"/>
      <c r="D10"/>
      <c r="E10"/>
      <c r="F10"/>
    </row>
    <row r="11" spans="1:6" ht="15" x14ac:dyDescent="0.25">
      <c r="A11" t="s">
        <v>33</v>
      </c>
      <c r="B11"/>
      <c r="C11"/>
      <c r="D11"/>
      <c r="E11"/>
      <c r="F11"/>
    </row>
    <row r="12" spans="1:6" ht="15.75" thickBot="1" x14ac:dyDescent="0.3">
      <c r="A12" s="4" t="s">
        <v>7</v>
      </c>
      <c r="B12" s="4" t="s">
        <v>8</v>
      </c>
      <c r="C12" s="4" t="s">
        <v>9</v>
      </c>
      <c r="F12"/>
    </row>
    <row r="13" spans="1:6" ht="27.75" thickBot="1" x14ac:dyDescent="0.25">
      <c r="A13" s="5">
        <f>+I23</f>
        <v>1839.77</v>
      </c>
      <c r="B13" s="5" t="s">
        <v>36</v>
      </c>
      <c r="C13" s="20">
        <f>+I23</f>
        <v>1839.77</v>
      </c>
      <c r="D13" s="10"/>
    </row>
    <row r="14" spans="1:6" ht="30.75" thickBot="1" x14ac:dyDescent="0.25">
      <c r="A14" s="21">
        <v>1688.7</v>
      </c>
      <c r="B14" s="5" t="s">
        <v>34</v>
      </c>
      <c r="C14" s="5" t="s">
        <v>35</v>
      </c>
      <c r="D14" s="14"/>
    </row>
    <row r="15" spans="1:6" ht="26.25" thickBot="1" x14ac:dyDescent="0.25">
      <c r="A15" s="5">
        <f>+A18*A13/1000</f>
        <v>2156.9182994914077</v>
      </c>
      <c r="B15" s="5" t="s">
        <v>37</v>
      </c>
      <c r="C15" s="5" t="s">
        <v>10</v>
      </c>
      <c r="D15" s="10"/>
    </row>
    <row r="16" spans="1:6" ht="26.25" thickBot="1" x14ac:dyDescent="0.3">
      <c r="A16" s="5">
        <f>1-(A13/2650)</f>
        <v>0.30574716981132077</v>
      </c>
      <c r="B16" s="5" t="s">
        <v>38</v>
      </c>
      <c r="C16" s="5" t="s">
        <v>11</v>
      </c>
      <c r="D16" s="10"/>
      <c r="E16"/>
      <c r="F16"/>
    </row>
    <row r="17" spans="1:15" ht="33" thickBot="1" x14ac:dyDescent="0.3">
      <c r="A17" s="5">
        <f>+A16*A14</f>
        <v>516.3152456603774</v>
      </c>
      <c r="B17" s="5" t="s">
        <v>39</v>
      </c>
      <c r="C17" s="5" t="s">
        <v>12</v>
      </c>
      <c r="D17" s="10"/>
      <c r="E17" s="19" t="s">
        <v>24</v>
      </c>
      <c r="F17" s="19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33" thickBot="1" x14ac:dyDescent="0.25">
      <c r="A18" s="5">
        <f>+A14-A17</f>
        <v>1172.3847543396228</v>
      </c>
      <c r="B18" s="5" t="s">
        <v>40</v>
      </c>
      <c r="C18" s="5" t="s">
        <v>13</v>
      </c>
      <c r="D18" s="11"/>
      <c r="E18" s="12" t="s">
        <v>14</v>
      </c>
      <c r="F18" s="12" t="s">
        <v>15</v>
      </c>
      <c r="G18" s="12" t="s">
        <v>0</v>
      </c>
      <c r="H18" s="12" t="s">
        <v>16</v>
      </c>
      <c r="I18" s="12" t="s">
        <v>17</v>
      </c>
    </row>
    <row r="19" spans="1:15" ht="18" thickBot="1" x14ac:dyDescent="0.25">
      <c r="A19" s="5">
        <f>+A18*B4</f>
        <v>0</v>
      </c>
      <c r="B19" s="5" t="s">
        <v>41</v>
      </c>
      <c r="C19" s="20" t="s">
        <v>25</v>
      </c>
      <c r="D19" s="10"/>
      <c r="E19" s="5">
        <v>750</v>
      </c>
      <c r="F19" s="5" t="s">
        <v>18</v>
      </c>
      <c r="G19" s="5" t="s">
        <v>2</v>
      </c>
      <c r="H19" s="6">
        <f>+B4</f>
        <v>0</v>
      </c>
      <c r="I19" s="5">
        <f>+H19*E19</f>
        <v>0</v>
      </c>
    </row>
    <row r="20" spans="1:15" ht="18" thickBot="1" x14ac:dyDescent="0.25">
      <c r="A20" s="5">
        <f>+A18*B5</f>
        <v>40.916227926452834</v>
      </c>
      <c r="B20" s="5" t="s">
        <v>42</v>
      </c>
      <c r="C20" s="20" t="s">
        <v>26</v>
      </c>
      <c r="D20" s="10"/>
      <c r="E20" s="5">
        <v>1100</v>
      </c>
      <c r="F20" s="5" t="s">
        <v>18</v>
      </c>
      <c r="G20" s="5" t="s">
        <v>19</v>
      </c>
      <c r="H20" s="6">
        <f>+B5</f>
        <v>3.49E-2</v>
      </c>
      <c r="I20" s="5">
        <f t="shared" ref="I20:I22" si="1">+H20*E20</f>
        <v>38.39</v>
      </c>
    </row>
    <row r="21" spans="1:15" ht="18" thickBot="1" x14ac:dyDescent="0.25">
      <c r="A21" s="5">
        <f>+A18*B6</f>
        <v>880.57818898449068</v>
      </c>
      <c r="B21" s="5" t="s">
        <v>43</v>
      </c>
      <c r="C21" s="20" t="s">
        <v>27</v>
      </c>
      <c r="D21" s="10"/>
      <c r="E21" s="5">
        <v>1800</v>
      </c>
      <c r="F21" s="5" t="s">
        <v>18</v>
      </c>
      <c r="G21" s="5" t="s">
        <v>4</v>
      </c>
      <c r="H21" s="6">
        <f>+B6</f>
        <v>0.75109999999999999</v>
      </c>
      <c r="I21" s="5">
        <f t="shared" si="1"/>
        <v>1351.98</v>
      </c>
    </row>
    <row r="22" spans="1:15" ht="18" thickBot="1" x14ac:dyDescent="0.25">
      <c r="A22" s="5">
        <f>+B7*A18</f>
        <v>250.89033742867926</v>
      </c>
      <c r="B22" s="5" t="s">
        <v>44</v>
      </c>
      <c r="C22" s="20" t="s">
        <v>28</v>
      </c>
      <c r="D22" s="10"/>
      <c r="E22" s="5">
        <v>2100</v>
      </c>
      <c r="F22" s="5" t="s">
        <v>18</v>
      </c>
      <c r="G22" s="5" t="s">
        <v>20</v>
      </c>
      <c r="H22" s="6">
        <f>+B7</f>
        <v>0.214</v>
      </c>
      <c r="I22" s="5">
        <f t="shared" si="1"/>
        <v>449.4</v>
      </c>
    </row>
    <row r="23" spans="1:15" ht="15.75" thickBot="1" x14ac:dyDescent="0.3">
      <c r="A23" s="5">
        <f>+A19*E19/1000</f>
        <v>0</v>
      </c>
      <c r="B23" s="5" t="s">
        <v>45</v>
      </c>
      <c r="C23" s="20" t="s">
        <v>29</v>
      </c>
      <c r="D23" s="10"/>
      <c r="E23"/>
      <c r="F23"/>
      <c r="H23" s="3" t="s">
        <v>21</v>
      </c>
      <c r="I23" s="5">
        <f>+SUM(I19:I22)</f>
        <v>1839.77</v>
      </c>
      <c r="J23" s="3" t="s">
        <v>22</v>
      </c>
    </row>
    <row r="24" spans="1:15" ht="15.75" thickBot="1" x14ac:dyDescent="0.3">
      <c r="A24" s="5">
        <f>+A20*E20/1000</f>
        <v>45.007850719098116</v>
      </c>
      <c r="B24" s="5" t="s">
        <v>46</v>
      </c>
      <c r="C24" s="20" t="s">
        <v>30</v>
      </c>
      <c r="D24" s="10"/>
      <c r="E24"/>
      <c r="F24"/>
    </row>
    <row r="25" spans="1:15" ht="13.5" thickBot="1" x14ac:dyDescent="0.25">
      <c r="A25" s="5">
        <f>+A21*E21/1000</f>
        <v>1585.0407401720834</v>
      </c>
      <c r="B25" s="5" t="s">
        <v>47</v>
      </c>
      <c r="C25" s="20" t="s">
        <v>31</v>
      </c>
      <c r="D25" s="10"/>
    </row>
    <row r="26" spans="1:15" ht="13.5" thickBot="1" x14ac:dyDescent="0.25">
      <c r="A26" s="5">
        <f>+A22*E22/1000</f>
        <v>526.86970860022643</v>
      </c>
      <c r="B26" s="5" t="s">
        <v>48</v>
      </c>
      <c r="C26" s="20" t="s">
        <v>32</v>
      </c>
      <c r="D26" s="10"/>
    </row>
    <row r="27" spans="1:15" ht="15" x14ac:dyDescent="0.2">
      <c r="A27" s="10"/>
      <c r="B27" s="10"/>
      <c r="C27" s="13"/>
      <c r="D27" s="10"/>
    </row>
    <row r="28" spans="1:15" ht="15" x14ac:dyDescent="0.2">
      <c r="A28" s="10"/>
      <c r="B28" s="10"/>
      <c r="C28" s="13"/>
      <c r="D2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pondaje_descarga_fondo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 MORENO</dc:creator>
  <cp:lastModifiedBy>AGUSTIN MORENO</cp:lastModifiedBy>
  <dcterms:created xsi:type="dcterms:W3CDTF">2021-04-21T02:44:27Z</dcterms:created>
  <dcterms:modified xsi:type="dcterms:W3CDTF">2021-06-08T10:34:44Z</dcterms:modified>
</cp:coreProperties>
</file>